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gonzalez\Desktop\Boletín IV trimestre de 2024_V2\"/>
    </mc:Choice>
  </mc:AlternateContent>
  <bookViews>
    <workbookView xWindow="0" yWindow="0" windowWidth="21600" windowHeight="9435"/>
  </bookViews>
  <sheets>
    <sheet name="Cuadro 11" sheetId="1" r:id="rId1"/>
  </sheets>
  <definedNames>
    <definedName name="_xlnm.Print_Area" localSheetId="0">'Cuadro 11'!$A$1:$J$63</definedName>
    <definedName name="_xlnm.Print_Titles" localSheetId="0">'Cuadro 11'!$1:$9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E57" i="1"/>
  <c r="I57" i="1"/>
  <c r="J57" i="1" s="1"/>
  <c r="H57" i="1"/>
  <c r="F57" i="1"/>
  <c r="G57" i="1" s="1"/>
  <c r="B57" i="1"/>
  <c r="I53" i="1"/>
  <c r="H53" i="1"/>
  <c r="B53" i="1"/>
  <c r="C49" i="1"/>
  <c r="E49" i="1"/>
  <c r="I49" i="1"/>
  <c r="H49" i="1"/>
  <c r="F49" i="1"/>
  <c r="H45" i="1"/>
  <c r="I45" i="1"/>
  <c r="C45" i="1"/>
  <c r="B45" i="1"/>
  <c r="H44" i="1"/>
  <c r="F44" i="1"/>
  <c r="E44" i="1"/>
  <c r="C44" i="1"/>
  <c r="D44" i="1" s="1"/>
  <c r="B44" i="1"/>
  <c r="E40" i="1"/>
  <c r="H40" i="1"/>
  <c r="F40" i="1"/>
  <c r="I40" i="1"/>
  <c r="B40" i="1"/>
  <c r="I36" i="1"/>
  <c r="J36" i="1" s="1"/>
  <c r="H36" i="1"/>
  <c r="F36" i="1"/>
  <c r="E36" i="1"/>
  <c r="C36" i="1"/>
  <c r="D36" i="1" s="1"/>
  <c r="B36" i="1"/>
  <c r="H32" i="1"/>
  <c r="E32" i="1"/>
  <c r="I32" i="1"/>
  <c r="F32" i="1"/>
  <c r="B32" i="1"/>
  <c r="H28" i="1"/>
  <c r="I28" i="1"/>
  <c r="B27" i="1"/>
  <c r="F28" i="1"/>
  <c r="E28" i="1"/>
  <c r="C28" i="1"/>
  <c r="D28" i="1" s="1"/>
  <c r="B28" i="1"/>
  <c r="F27" i="1"/>
  <c r="E27" i="1"/>
  <c r="C27" i="1"/>
  <c r="I26" i="1"/>
  <c r="H26" i="1"/>
  <c r="F26" i="1"/>
  <c r="E26" i="1"/>
  <c r="C26" i="1"/>
  <c r="D26" i="1" s="1"/>
  <c r="B26" i="1"/>
  <c r="I25" i="1"/>
  <c r="J25" i="1" s="1"/>
  <c r="H25" i="1"/>
  <c r="F25" i="1"/>
  <c r="G25" i="1" s="1"/>
  <c r="E25" i="1"/>
  <c r="C25" i="1"/>
  <c r="B25" i="1"/>
  <c r="B23" i="1" s="1"/>
  <c r="I24" i="1"/>
  <c r="J24" i="1" s="1"/>
  <c r="H24" i="1"/>
  <c r="F24" i="1"/>
  <c r="F23" i="1" s="1"/>
  <c r="E24" i="1"/>
  <c r="C24" i="1"/>
  <c r="C23" i="1" s="1"/>
  <c r="B24" i="1"/>
  <c r="I22" i="1"/>
  <c r="H22" i="1"/>
  <c r="F22" i="1"/>
  <c r="G22" i="1" s="1"/>
  <c r="E22" i="1"/>
  <c r="C22" i="1"/>
  <c r="B22" i="1"/>
  <c r="I21" i="1"/>
  <c r="H21" i="1"/>
  <c r="F21" i="1"/>
  <c r="E21" i="1"/>
  <c r="D21" i="1"/>
  <c r="C21" i="1"/>
  <c r="B21" i="1"/>
  <c r="I20" i="1"/>
  <c r="J20" i="1" s="1"/>
  <c r="H20" i="1"/>
  <c r="F20" i="1"/>
  <c r="E20" i="1"/>
  <c r="E19" i="1" s="1"/>
  <c r="C20" i="1"/>
  <c r="B20" i="1"/>
  <c r="I18" i="1"/>
  <c r="H18" i="1"/>
  <c r="F18" i="1"/>
  <c r="E18" i="1"/>
  <c r="C18" i="1"/>
  <c r="B18" i="1"/>
  <c r="I17" i="1"/>
  <c r="H17" i="1"/>
  <c r="F17" i="1"/>
  <c r="G17" i="1" s="1"/>
  <c r="E17" i="1"/>
  <c r="C17" i="1"/>
  <c r="B17" i="1"/>
  <c r="I16" i="1"/>
  <c r="H16" i="1"/>
  <c r="F16" i="1"/>
  <c r="F15" i="1" s="1"/>
  <c r="E16" i="1"/>
  <c r="C16" i="1"/>
  <c r="D16" i="1" s="1"/>
  <c r="B16" i="1"/>
  <c r="I14" i="1"/>
  <c r="H14" i="1"/>
  <c r="F14" i="1"/>
  <c r="G14" i="1" s="1"/>
  <c r="E14" i="1"/>
  <c r="C14" i="1"/>
  <c r="B14" i="1"/>
  <c r="I13" i="1"/>
  <c r="H13" i="1"/>
  <c r="F13" i="1"/>
  <c r="E13" i="1"/>
  <c r="C13" i="1"/>
  <c r="B13" i="1"/>
  <c r="I12" i="1"/>
  <c r="H12" i="1"/>
  <c r="J12" i="1" s="1"/>
  <c r="F12" i="1"/>
  <c r="G12" i="1" s="1"/>
  <c r="E12" i="1"/>
  <c r="C12" i="1"/>
  <c r="B12" i="1"/>
  <c r="C11" i="1"/>
  <c r="G26" i="1" l="1"/>
  <c r="J26" i="1"/>
  <c r="D57" i="1"/>
  <c r="D20" i="1"/>
  <c r="G21" i="1"/>
  <c r="J22" i="1"/>
  <c r="G20" i="1"/>
  <c r="G44" i="1"/>
  <c r="J49" i="1"/>
  <c r="G18" i="1"/>
  <c r="B15" i="1"/>
  <c r="J17" i="1"/>
  <c r="D12" i="1"/>
  <c r="G13" i="1"/>
  <c r="J14" i="1"/>
  <c r="D45" i="1"/>
  <c r="E11" i="1"/>
  <c r="D13" i="1"/>
  <c r="D23" i="1"/>
  <c r="D25" i="1"/>
  <c r="E23" i="1"/>
  <c r="G23" i="1" s="1"/>
  <c r="D24" i="1"/>
  <c r="H23" i="1"/>
  <c r="C10" i="1"/>
  <c r="G40" i="1"/>
  <c r="G36" i="1"/>
  <c r="I19" i="1"/>
  <c r="C19" i="1"/>
  <c r="F19" i="1"/>
  <c r="G19" i="1" s="1"/>
  <c r="D22" i="1"/>
  <c r="B19" i="1"/>
  <c r="D19" i="1" s="1"/>
  <c r="H19" i="1"/>
  <c r="J19" i="1" s="1"/>
  <c r="J16" i="1"/>
  <c r="D18" i="1"/>
  <c r="C15" i="1"/>
  <c r="D15" i="1" s="1"/>
  <c r="D17" i="1"/>
  <c r="E15" i="1"/>
  <c r="G15" i="1" s="1"/>
  <c r="J18" i="1"/>
  <c r="I11" i="1"/>
  <c r="F11" i="1"/>
  <c r="G11" i="1" s="1"/>
  <c r="D14" i="1"/>
  <c r="B11" i="1"/>
  <c r="D11" i="1" s="1"/>
  <c r="G27" i="1"/>
  <c r="G28" i="1"/>
  <c r="H11" i="1"/>
  <c r="D27" i="1"/>
  <c r="J40" i="1"/>
  <c r="G49" i="1"/>
  <c r="J53" i="1"/>
  <c r="G32" i="1"/>
  <c r="J45" i="1"/>
  <c r="J28" i="1"/>
  <c r="J32" i="1"/>
  <c r="E10" i="1"/>
  <c r="J13" i="1"/>
  <c r="H15" i="1"/>
  <c r="G16" i="1"/>
  <c r="J21" i="1"/>
  <c r="G24" i="1"/>
  <c r="F10" i="1"/>
  <c r="I15" i="1"/>
  <c r="I23" i="1"/>
  <c r="J23" i="1" s="1"/>
  <c r="C53" i="1"/>
  <c r="D53" i="1" s="1"/>
  <c r="H10" i="1"/>
  <c r="E45" i="1"/>
  <c r="E53" i="1"/>
  <c r="I10" i="1"/>
  <c r="H27" i="1"/>
  <c r="C32" i="1"/>
  <c r="D32" i="1" s="1"/>
  <c r="C40" i="1"/>
  <c r="D40" i="1" s="1"/>
  <c r="F45" i="1"/>
  <c r="B49" i="1"/>
  <c r="D49" i="1" s="1"/>
  <c r="F53" i="1"/>
  <c r="G53" i="1" s="1"/>
  <c r="B10" i="1"/>
  <c r="I27" i="1"/>
  <c r="I44" i="1"/>
  <c r="J44" i="1" s="1"/>
  <c r="D10" i="1" l="1"/>
  <c r="G45" i="1"/>
  <c r="J10" i="1"/>
  <c r="J11" i="1"/>
  <c r="J15" i="1"/>
  <c r="G10" i="1"/>
  <c r="J27" i="1"/>
</calcChain>
</file>

<file path=xl/sharedStrings.xml><?xml version="1.0" encoding="utf-8"?>
<sst xmlns="http://schemas.openxmlformats.org/spreadsheetml/2006/main" count="71" uniqueCount="35">
  <si>
    <t>República de Panamá</t>
  </si>
  <si>
    <t>CONTRALORÍA GENERAL DE LA REPÚBLICA</t>
  </si>
  <si>
    <t>Instituto Nacional de Estadística y Censo</t>
  </si>
  <si>
    <t>(Empresas con cinco y más personas empleadas)</t>
  </si>
  <si>
    <t>Región y trimestre</t>
  </si>
  <si>
    <t>Personal empleado (1)</t>
  </si>
  <si>
    <t>TOTAL DE LA REPÚBLICA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</si>
  <si>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</si>
  <si>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</si>
  <si>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</si>
  <si>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</si>
  <si>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</si>
  <si>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</si>
  <si>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</si>
  <si>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</si>
  <si>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</si>
  <si>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</si>
  <si>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</si>
  <si>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</si>
  <si>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Panamá</t>
  </si>
  <si>
    <t xml:space="preserve">NOTA:  Las diferencias en los valores obedecen al redondeo en el procesamiento automático de los datos.  </t>
  </si>
  <si>
    <t>(P) Cifras preliminares.</t>
  </si>
  <si>
    <t>HOTELES Y RESTAURANTES</t>
  </si>
  <si>
    <t xml:space="preserve">Cuadro 11.  PERSONAL EMPLEADO, REMUNERACIONES PAGADAS E INGRESOS TOTALES </t>
  </si>
  <si>
    <t>Remuneraciones pagadas                                                                                    (En miles de balboas)</t>
  </si>
  <si>
    <t>Ingresos totales                                                                                            (En miles de balboas)</t>
  </si>
  <si>
    <t>2024 (P)</t>
  </si>
  <si>
    <t>Variación porcentual</t>
  </si>
  <si>
    <t>Resto del país</t>
  </si>
  <si>
    <t>EN LA REPÚBLICA, SEGÚN REGIÓN Y TRIMESTRE:  ENERO-DICIEMBRE 2023-24</t>
  </si>
  <si>
    <t>Cuarto trimestre</t>
  </si>
  <si>
    <t>Octubre</t>
  </si>
  <si>
    <t>Noviembre</t>
  </si>
  <si>
    <t>Diciembre</t>
  </si>
  <si>
    <t>(1)  El total de personal empleado es un promedio de los 12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</si>
</sst>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3" fontId="2" fillId="2" borderId="0" xfId="0" applyNumberFormat="1" applyFont="1" applyFill="1" applyAlignment="1">
      <alignment horizontal="center"/>
    </xf>
    <xf numFmtId="0" fontId="4" fillId="4" borderId="5" xfId="0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indent="1"/>
    </xf>
    <xf numFmtId="3" fontId="4" fillId="0" borderId="3" xfId="0" applyNumberFormat="1" applyFont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2"/>
    </xf>
    <xf numFmtId="0" fontId="4" fillId="4" borderId="5" xfId="0" applyFont="1" applyFill="1" applyBorder="1" applyAlignment="1">
      <alignment horizontal="left" indent="3"/>
    </xf>
    <xf numFmtId="0" fontId="4" fillId="4" borderId="6" xfId="0" applyFont="1" applyFill="1" applyBorder="1" applyAlignment="1">
      <alignment horizontal="left" indent="3"/>
    </xf>
    <xf numFmtId="3" fontId="4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2" borderId="0" xfId="0" applyFont="1" applyFill="1"/>
    <xf numFmtId="3" fontId="6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64"/>
  <sheetViews>
    <sheetView showGridLines="0" tabSelected="1" zoomScaleNormal="100" workbookViewId="0">
      <selection activeCell="B10" sqref="B10"/>
    </sheetView>
  </sheetViews>
  <sheetFormatPr baseColWidth="10" defaultRowHeight="12.75" x14ac:dyDescent="0.2"/>
  <cols>
    <col min="1" max="1" width="29.7109375" style="2" customWidth="1"/>
    <col min="2" max="3" width="10.7109375" style="1" customWidth="1"/>
    <col min="4" max="4" width="10.7109375" style="4" customWidth="1"/>
    <col min="5" max="6" width="10.7109375" style="1" customWidth="1"/>
    <col min="7" max="7" width="10.7109375" style="4" customWidth="1"/>
    <col min="8" max="9" width="10.7109375" style="1" customWidth="1"/>
    <col min="10" max="10" width="10.7109375" style="4" customWidth="1"/>
    <col min="11" max="11" width="11.42578125" style="1"/>
    <col min="12" max="16384" width="11.42578125" style="2"/>
  </cols>
  <sheetData>
    <row r="1" spans="1:10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30" customHeight="1" x14ac:dyDescent="0.2">
      <c r="A4" s="33" t="s">
        <v>22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21" customHeight="1" x14ac:dyDescent="0.2">
      <c r="A5" s="33" t="s">
        <v>23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x14ac:dyDescent="0.2">
      <c r="A6" s="32" t="s">
        <v>29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24.95" customHeight="1" x14ac:dyDescent="0.2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32.1" customHeight="1" x14ac:dyDescent="0.2">
      <c r="A8" s="36" t="s">
        <v>4</v>
      </c>
      <c r="B8" s="37" t="s">
        <v>5</v>
      </c>
      <c r="C8" s="37"/>
      <c r="D8" s="37"/>
      <c r="E8" s="38" t="s">
        <v>24</v>
      </c>
      <c r="F8" s="38"/>
      <c r="G8" s="38"/>
      <c r="H8" s="38" t="s">
        <v>25</v>
      </c>
      <c r="I8" s="38"/>
      <c r="J8" s="38"/>
    </row>
    <row r="9" spans="1:10" ht="42.2" customHeight="1" x14ac:dyDescent="0.2">
      <c r="A9" s="36"/>
      <c r="B9" s="29">
        <v>2023</v>
      </c>
      <c r="C9" s="29" t="s">
        <v>26</v>
      </c>
      <c r="D9" s="30" t="s">
        <v>27</v>
      </c>
      <c r="E9" s="29">
        <v>2023</v>
      </c>
      <c r="F9" s="29" t="s">
        <v>26</v>
      </c>
      <c r="G9" s="30" t="s">
        <v>27</v>
      </c>
      <c r="H9" s="29">
        <v>2023</v>
      </c>
      <c r="I9" s="29" t="s">
        <v>26</v>
      </c>
      <c r="J9" s="30" t="s">
        <v>27</v>
      </c>
    </row>
    <row r="10" spans="1:10" s="3" customFormat="1" ht="33" customHeight="1" x14ac:dyDescent="0.2">
      <c r="A10" s="28" t="s">
        <v>6</v>
      </c>
      <c r="B10" s="6">
        <f>AVERAGE(B12,B13,B14,B16,B17,B18,B20,B21,B22,B24,B25,B26)</f>
        <v>37514.247425000001</v>
      </c>
      <c r="C10" s="6">
        <f>AVERAGE(C12,C13,C14,C16,C17,C18,C20,C21,C22,C24,C25,C26)</f>
        <v>38310.741050000004</v>
      </c>
      <c r="D10" s="7">
        <f>C10/B10*100-100</f>
        <v>2.1231763387827129</v>
      </c>
      <c r="E10" s="8">
        <f>SUM(E12,E13,E14,E16,E17,E18,E20,E21,E22,E24,E25,E26)</f>
        <v>443246.18319750007</v>
      </c>
      <c r="F10" s="8">
        <f>SUM(F12,F13,F14,F16,F17,F18,F20,F21,F22,F24,F25,F26)</f>
        <v>481730.83823500003</v>
      </c>
      <c r="G10" s="7">
        <f t="shared" ref="G10:G56" si="0">((F10/E10)-1)*100</f>
        <v>8.6824560473095058</v>
      </c>
      <c r="H10" s="8">
        <f>SUM(H12,H13,H14,H16,H17,H18,H20,H21,H22,H24,H25,H26)</f>
        <v>2184815.2141771</v>
      </c>
      <c r="I10" s="8">
        <f>SUM(I12,I13,I14,I16,I17,I18,I20,I21,I22,I24,I25,I26)</f>
        <v>2228400.1484173997</v>
      </c>
      <c r="J10" s="9">
        <f t="shared" ref="J10:J60" si="1">((I10/H10)-1)*100</f>
        <v>1.9949025417564048</v>
      </c>
    </row>
    <row r="11" spans="1:10" s="3" customFormat="1" ht="30" customHeight="1" x14ac:dyDescent="0.2">
      <c r="A11" s="5" t="s">
        <v>7</v>
      </c>
      <c r="B11" s="6">
        <f>AVERAGE(B12,B13,B14)</f>
        <v>36583.479233333332</v>
      </c>
      <c r="C11" s="6">
        <f>AVERAGE(C12,C13,C14)</f>
        <v>37778.202500000007</v>
      </c>
      <c r="D11" s="7">
        <f>C11/B11*100-100</f>
        <v>3.26574533561066</v>
      </c>
      <c r="E11" s="8">
        <f>SUM(E12,E13,E14)</f>
        <v>100566.8000971</v>
      </c>
      <c r="F11" s="8">
        <f>SUM(F12,F13,F14)</f>
        <v>110223.7488959</v>
      </c>
      <c r="G11" s="7">
        <f>F11/E11*100-100</f>
        <v>9.6025216965002045</v>
      </c>
      <c r="H11" s="8">
        <f>SUM(H12,H13,H14)</f>
        <v>540798.88154219999</v>
      </c>
      <c r="I11" s="8">
        <f>SUM(I12,I13,I14)</f>
        <v>559918.53862520005</v>
      </c>
      <c r="J11" s="9">
        <f>I11/H11*100-100</f>
        <v>3.5354468612206489</v>
      </c>
    </row>
    <row r="12" spans="1:10" s="3" customFormat="1" x14ac:dyDescent="0.2">
      <c r="A12" s="10" t="s">
        <v>8</v>
      </c>
      <c r="B12" s="11">
        <f t="shared" ref="B12:C14" si="2">SUM(B29,B46)</f>
        <v>36390.433499999999</v>
      </c>
      <c r="C12" s="11">
        <f t="shared" si="2"/>
        <v>37967.656600000002</v>
      </c>
      <c r="D12" s="12">
        <f t="shared" ref="D12:D56" si="3">((C12/B12)-1)*100</f>
        <v>4.3341695833329474</v>
      </c>
      <c r="E12" s="13">
        <f t="shared" ref="E12:F14" si="4">SUM(E29,E46)</f>
        <v>34280.733208000005</v>
      </c>
      <c r="F12" s="13">
        <f t="shared" si="4"/>
        <v>37671.052039999995</v>
      </c>
      <c r="G12" s="12">
        <f t="shared" si="0"/>
        <v>9.8898667406821961</v>
      </c>
      <c r="H12" s="13">
        <f t="shared" ref="H12:I14" si="5">SUM(H29,H46)</f>
        <v>185688.3459667</v>
      </c>
      <c r="I12" s="13">
        <f t="shared" si="5"/>
        <v>188520.10031360001</v>
      </c>
      <c r="J12" s="14">
        <f t="shared" si="1"/>
        <v>1.5250038079437811</v>
      </c>
    </row>
    <row r="13" spans="1:10" s="3" customFormat="1" x14ac:dyDescent="0.2">
      <c r="A13" s="10" t="s">
        <v>9</v>
      </c>
      <c r="B13" s="11">
        <f t="shared" si="2"/>
        <v>36563.116999999998</v>
      </c>
      <c r="C13" s="11">
        <f t="shared" si="2"/>
        <v>37749.020300000004</v>
      </c>
      <c r="D13" s="12">
        <f t="shared" si="3"/>
        <v>3.2434414713603532</v>
      </c>
      <c r="E13" s="13">
        <f t="shared" si="4"/>
        <v>32812.091482999997</v>
      </c>
      <c r="F13" s="13">
        <f t="shared" si="4"/>
        <v>35139.080787700004</v>
      </c>
      <c r="G13" s="12">
        <f t="shared" si="0"/>
        <v>7.091865222628746</v>
      </c>
      <c r="H13" s="13">
        <f t="shared" si="5"/>
        <v>171146.8230223</v>
      </c>
      <c r="I13" s="13">
        <f t="shared" si="5"/>
        <v>182292.10018029998</v>
      </c>
      <c r="J13" s="14">
        <f t="shared" si="1"/>
        <v>6.5121145465538488</v>
      </c>
    </row>
    <row r="14" spans="1:10" s="3" customFormat="1" x14ac:dyDescent="0.2">
      <c r="A14" s="10" t="s">
        <v>10</v>
      </c>
      <c r="B14" s="11">
        <f t="shared" si="2"/>
        <v>36796.887199999997</v>
      </c>
      <c r="C14" s="11">
        <f t="shared" si="2"/>
        <v>37617.9306</v>
      </c>
      <c r="D14" s="12">
        <f t="shared" si="3"/>
        <v>2.2312849332538187</v>
      </c>
      <c r="E14" s="13">
        <f t="shared" si="4"/>
        <v>33473.975406099999</v>
      </c>
      <c r="F14" s="13">
        <f t="shared" si="4"/>
        <v>37413.616068199997</v>
      </c>
      <c r="G14" s="12">
        <f t="shared" si="0"/>
        <v>11.76926437420418</v>
      </c>
      <c r="H14" s="13">
        <f t="shared" si="5"/>
        <v>183963.71255319999</v>
      </c>
      <c r="I14" s="13">
        <f t="shared" si="5"/>
        <v>189106.3381313</v>
      </c>
      <c r="J14" s="14">
        <f t="shared" si="1"/>
        <v>2.7954565097248807</v>
      </c>
    </row>
    <row r="15" spans="1:10" s="3" customFormat="1" ht="30" customHeight="1" x14ac:dyDescent="0.2">
      <c r="A15" s="5" t="s">
        <v>11</v>
      </c>
      <c r="B15" s="6">
        <f>AVERAGE(B16,B17,B18)</f>
        <v>37202.261900000005</v>
      </c>
      <c r="C15" s="6">
        <f>AVERAGE(C16,C17,C18)</f>
        <v>38283.208399999996</v>
      </c>
      <c r="D15" s="7">
        <f>C15/B15*100-100</f>
        <v>2.905593490271059</v>
      </c>
      <c r="E15" s="8">
        <f>SUM(E16,E17,E18)</f>
        <v>111170.34285439999</v>
      </c>
      <c r="F15" s="8">
        <f>SUM(F16,F17,F18)</f>
        <v>119346.7690579</v>
      </c>
      <c r="G15" s="7">
        <f>F15/E15*100-100</f>
        <v>7.3548628110364831</v>
      </c>
      <c r="H15" s="8">
        <f>SUM(H16,H17,H18)</f>
        <v>516615.82333619997</v>
      </c>
      <c r="I15" s="8">
        <f>SUM(I16,I17,I18)</f>
        <v>523196.47684420005</v>
      </c>
      <c r="J15" s="9">
        <f>I15/H15*100-100</f>
        <v>1.2738002226690526</v>
      </c>
    </row>
    <row r="16" spans="1:10" s="3" customFormat="1" x14ac:dyDescent="0.2">
      <c r="A16" s="10" t="s">
        <v>12</v>
      </c>
      <c r="B16" s="11">
        <f t="shared" ref="B16:C18" si="6">SUM(B33,B50)</f>
        <v>37247.550600000002</v>
      </c>
      <c r="C16" s="11">
        <f t="shared" si="6"/>
        <v>38389.160499999998</v>
      </c>
      <c r="D16" s="12">
        <f t="shared" si="3"/>
        <v>3.0649261001339356</v>
      </c>
      <c r="E16" s="13">
        <f t="shared" ref="E16:F18" si="7">SUM(E33,E50)</f>
        <v>44097.350986599995</v>
      </c>
      <c r="F16" s="13">
        <f t="shared" si="7"/>
        <v>46167.567275400004</v>
      </c>
      <c r="G16" s="12">
        <f t="shared" si="0"/>
        <v>4.6946500016046055</v>
      </c>
      <c r="H16" s="13">
        <f t="shared" ref="H16:I18" si="8">SUM(H33,H50)</f>
        <v>175405.72408689998</v>
      </c>
      <c r="I16" s="13">
        <f t="shared" si="8"/>
        <v>177175.44527930001</v>
      </c>
      <c r="J16" s="14">
        <f t="shared" si="1"/>
        <v>1.0089301256344774</v>
      </c>
    </row>
    <row r="17" spans="1:10" s="3" customFormat="1" x14ac:dyDescent="0.2">
      <c r="A17" s="10" t="s">
        <v>13</v>
      </c>
      <c r="B17" s="11">
        <f t="shared" si="6"/>
        <v>37229.9375</v>
      </c>
      <c r="C17" s="11">
        <f t="shared" si="6"/>
        <v>38624.594100000002</v>
      </c>
      <c r="D17" s="12">
        <f t="shared" si="3"/>
        <v>3.7460621576385966</v>
      </c>
      <c r="E17" s="13">
        <f t="shared" si="7"/>
        <v>33943.451722899998</v>
      </c>
      <c r="F17" s="13">
        <f t="shared" si="7"/>
        <v>37189.043640100004</v>
      </c>
      <c r="G17" s="12">
        <f t="shared" si="0"/>
        <v>9.5617615547636259</v>
      </c>
      <c r="H17" s="13">
        <f t="shared" si="8"/>
        <v>164774.18412809999</v>
      </c>
      <c r="I17" s="13">
        <f t="shared" si="8"/>
        <v>168907.6958968</v>
      </c>
      <c r="J17" s="14">
        <f t="shared" si="1"/>
        <v>2.508591858956799</v>
      </c>
    </row>
    <row r="18" spans="1:10" s="3" customFormat="1" x14ac:dyDescent="0.2">
      <c r="A18" s="10" t="s">
        <v>14</v>
      </c>
      <c r="B18" s="11">
        <f t="shared" si="6"/>
        <v>37129.297599999998</v>
      </c>
      <c r="C18" s="11">
        <f t="shared" si="6"/>
        <v>37835.870599999995</v>
      </c>
      <c r="D18" s="12">
        <f t="shared" si="3"/>
        <v>1.903006643465277</v>
      </c>
      <c r="E18" s="13">
        <f t="shared" si="7"/>
        <v>33129.540144899998</v>
      </c>
      <c r="F18" s="13">
        <f t="shared" si="7"/>
        <v>35990.158142400003</v>
      </c>
      <c r="G18" s="12">
        <f t="shared" si="0"/>
        <v>8.6346444441679715</v>
      </c>
      <c r="H18" s="13">
        <f t="shared" si="8"/>
        <v>176435.9151212</v>
      </c>
      <c r="I18" s="13">
        <f t="shared" si="8"/>
        <v>177113.33566810002</v>
      </c>
      <c r="J18" s="14">
        <f t="shared" si="1"/>
        <v>0.38394708154214641</v>
      </c>
    </row>
    <row r="19" spans="1:10" s="3" customFormat="1" ht="30" customHeight="1" x14ac:dyDescent="0.2">
      <c r="A19" s="5" t="s">
        <v>15</v>
      </c>
      <c r="B19" s="6">
        <f>AVERAGE(B20,B21,B22)</f>
        <v>37888.1443</v>
      </c>
      <c r="C19" s="6">
        <f>AVERAGE(C20,C21,C22)</f>
        <v>38601.080633333331</v>
      </c>
      <c r="D19" s="7">
        <f>C19/B19*100-100</f>
        <v>1.881687125366355</v>
      </c>
      <c r="E19" s="8">
        <f>SUM(E20,E21,E22)</f>
        <v>112001.14434750001</v>
      </c>
      <c r="F19" s="8">
        <f>SUM(F20,F21,F22)</f>
        <v>123212.11470049999</v>
      </c>
      <c r="G19" s="7">
        <f>F19/E19*100-100</f>
        <v>10.009692685117841</v>
      </c>
      <c r="H19" s="8">
        <f>SUM(H20,H21,H22)</f>
        <v>557449.45362249995</v>
      </c>
      <c r="I19" s="8">
        <f>SUM(I20,I21,I22)</f>
        <v>532872.13249789993</v>
      </c>
      <c r="J19" s="9">
        <f>I19/H19*100-100</f>
        <v>-4.4088878309751749</v>
      </c>
    </row>
    <row r="20" spans="1:10" s="3" customFormat="1" x14ac:dyDescent="0.2">
      <c r="A20" s="10" t="s">
        <v>16</v>
      </c>
      <c r="B20" s="11">
        <f t="shared" ref="B20:C22" si="9">SUM(B37,B54)</f>
        <v>37814.990899999997</v>
      </c>
      <c r="C20" s="11">
        <f t="shared" si="9"/>
        <v>38325.900999999998</v>
      </c>
      <c r="D20" s="12">
        <f t="shared" si="3"/>
        <v>1.3510782042790437</v>
      </c>
      <c r="E20" s="13">
        <f t="shared" ref="E20:F22" si="10">SUM(E37,E54)</f>
        <v>33853.096274900003</v>
      </c>
      <c r="F20" s="13">
        <f t="shared" si="10"/>
        <v>39230.041024500002</v>
      </c>
      <c r="G20" s="12">
        <f t="shared" si="0"/>
        <v>15.88316975775912</v>
      </c>
      <c r="H20" s="13">
        <f t="shared" ref="H20:I22" si="11">SUM(H37,H54)</f>
        <v>184431.9970648</v>
      </c>
      <c r="I20" s="13">
        <f t="shared" si="11"/>
        <v>172938.1847056</v>
      </c>
      <c r="J20" s="14">
        <f t="shared" si="1"/>
        <v>-6.2320055858646199</v>
      </c>
    </row>
    <row r="21" spans="1:10" s="3" customFormat="1" x14ac:dyDescent="0.2">
      <c r="A21" s="10" t="s">
        <v>17</v>
      </c>
      <c r="B21" s="11">
        <f t="shared" si="9"/>
        <v>37851.8243</v>
      </c>
      <c r="C21" s="11">
        <f t="shared" si="9"/>
        <v>38661.233800000002</v>
      </c>
      <c r="D21" s="12">
        <f t="shared" si="3"/>
        <v>2.1383632492450344</v>
      </c>
      <c r="E21" s="13">
        <f t="shared" si="10"/>
        <v>44144.759550400006</v>
      </c>
      <c r="F21" s="13">
        <f t="shared" si="10"/>
        <v>46807.799810899996</v>
      </c>
      <c r="G21" s="12">
        <f t="shared" si="0"/>
        <v>6.0325173081067662</v>
      </c>
      <c r="H21" s="13">
        <f t="shared" si="11"/>
        <v>185877.73071209999</v>
      </c>
      <c r="I21" s="13">
        <f t="shared" si="11"/>
        <v>185578.3673333</v>
      </c>
      <c r="J21" s="14">
        <f t="shared" si="1"/>
        <v>-0.16105392380955097</v>
      </c>
    </row>
    <row r="22" spans="1:10" s="3" customFormat="1" x14ac:dyDescent="0.2">
      <c r="A22" s="10" t="s">
        <v>18</v>
      </c>
      <c r="B22" s="11">
        <f t="shared" si="9"/>
        <v>37997.617700000003</v>
      </c>
      <c r="C22" s="11">
        <f t="shared" si="9"/>
        <v>38816.107100000001</v>
      </c>
      <c r="D22" s="12">
        <f t="shared" si="3"/>
        <v>2.1540545158966529</v>
      </c>
      <c r="E22" s="13">
        <f t="shared" si="10"/>
        <v>34003.288522200004</v>
      </c>
      <c r="F22" s="13">
        <f t="shared" si="10"/>
        <v>37174.273865099996</v>
      </c>
      <c r="G22" s="12">
        <f t="shared" si="0"/>
        <v>9.3255255027163706</v>
      </c>
      <c r="H22" s="13">
        <f t="shared" si="11"/>
        <v>187139.72584559998</v>
      </c>
      <c r="I22" s="13">
        <f t="shared" si="11"/>
        <v>174355.58045899999</v>
      </c>
      <c r="J22" s="14">
        <f t="shared" si="1"/>
        <v>-6.8313370284338149</v>
      </c>
    </row>
    <row r="23" spans="1:10" s="3" customFormat="1" ht="30" customHeight="1" x14ac:dyDescent="0.2">
      <c r="A23" s="5" t="s">
        <v>30</v>
      </c>
      <c r="B23" s="6">
        <f>AVERAGE(B24,B25,B26)</f>
        <v>38383.104266666669</v>
      </c>
      <c r="C23" s="6">
        <f>AVERAGE(C24,C25,C26)</f>
        <v>38580.472666666668</v>
      </c>
      <c r="D23" s="7">
        <f>C23/B23*100-100</f>
        <v>0.51420645560291689</v>
      </c>
      <c r="E23" s="8">
        <f>SUM(E24,E25,E26)</f>
        <v>119507.89589849999</v>
      </c>
      <c r="F23" s="8">
        <f>SUM(F24,F25,F26)</f>
        <v>128948.2055807</v>
      </c>
      <c r="G23" s="7">
        <f>F23/E23*100-100</f>
        <v>7.8993187949839125</v>
      </c>
      <c r="H23" s="8">
        <f>SUM(H24,H25,H26)</f>
        <v>569951.05567619996</v>
      </c>
      <c r="I23" s="8">
        <f>SUM(I24,I25,I26)</f>
        <v>612413.00045010005</v>
      </c>
      <c r="J23" s="9">
        <f>I23/H23*100-100</f>
        <v>7.4501037152256089</v>
      </c>
    </row>
    <row r="24" spans="1:10" s="3" customFormat="1" x14ac:dyDescent="0.2">
      <c r="A24" s="10" t="s">
        <v>31</v>
      </c>
      <c r="B24" s="11">
        <f t="shared" ref="B24:C26" si="12">SUM(B41,B58)</f>
        <v>38398.604399999997</v>
      </c>
      <c r="C24" s="11">
        <f t="shared" si="12"/>
        <v>38412.553800000002</v>
      </c>
      <c r="D24" s="12">
        <f t="shared" si="3"/>
        <v>3.6327882791509225E-2</v>
      </c>
      <c r="E24" s="13">
        <f t="shared" ref="E24:F26" si="13">SUM(E41,E58)</f>
        <v>34987.937446600001</v>
      </c>
      <c r="F24" s="13">
        <f t="shared" si="13"/>
        <v>36243.5561495</v>
      </c>
      <c r="G24" s="12">
        <f t="shared" si="0"/>
        <v>3.5887188400755887</v>
      </c>
      <c r="H24" s="13">
        <f t="shared" ref="H24:I26" si="14">SUM(H41,H58)</f>
        <v>169688.68974179999</v>
      </c>
      <c r="I24" s="13">
        <f t="shared" si="14"/>
        <v>179592.85384509998</v>
      </c>
      <c r="J24" s="14">
        <f>((I24/H24)-1)*100</f>
        <v>5.8366672041432199</v>
      </c>
    </row>
    <row r="25" spans="1:10" s="3" customFormat="1" x14ac:dyDescent="0.2">
      <c r="A25" s="10" t="s">
        <v>32</v>
      </c>
      <c r="B25" s="11">
        <f t="shared" si="12"/>
        <v>38375.6008</v>
      </c>
      <c r="C25" s="11">
        <f t="shared" si="12"/>
        <v>38850.730500000005</v>
      </c>
      <c r="D25" s="12">
        <f t="shared" si="3"/>
        <v>1.2381036129602618</v>
      </c>
      <c r="E25" s="13">
        <f t="shared" si="13"/>
        <v>35826.804396599997</v>
      </c>
      <c r="F25" s="13">
        <f t="shared" si="13"/>
        <v>40527.058654499997</v>
      </c>
      <c r="G25" s="12">
        <f t="shared" si="0"/>
        <v>13.119379015411315</v>
      </c>
      <c r="H25" s="13">
        <f t="shared" si="14"/>
        <v>159701.1145343</v>
      </c>
      <c r="I25" s="13">
        <f t="shared" si="14"/>
        <v>189616.02082530002</v>
      </c>
      <c r="J25" s="14">
        <f>((I25/H25)-1)*100</f>
        <v>18.731808089276058</v>
      </c>
    </row>
    <row r="26" spans="1:10" s="3" customFormat="1" x14ac:dyDescent="0.2">
      <c r="A26" s="10" t="s">
        <v>33</v>
      </c>
      <c r="B26" s="11">
        <f t="shared" si="12"/>
        <v>38375.107600000003</v>
      </c>
      <c r="C26" s="11">
        <f t="shared" si="12"/>
        <v>38478.133699999998</v>
      </c>
      <c r="D26" s="12">
        <f t="shared" si="3"/>
        <v>0.26847116905541757</v>
      </c>
      <c r="E26" s="13">
        <f t="shared" si="13"/>
        <v>48693.154055300001</v>
      </c>
      <c r="F26" s="13">
        <f t="shared" si="13"/>
        <v>52177.590776700003</v>
      </c>
      <c r="G26" s="12">
        <f t="shared" si="0"/>
        <v>7.1559067984028779</v>
      </c>
      <c r="H26" s="13">
        <f t="shared" si="14"/>
        <v>240561.25140010001</v>
      </c>
      <c r="I26" s="13">
        <f t="shared" si="14"/>
        <v>243204.1257797</v>
      </c>
      <c r="J26" s="14">
        <f>((I26/H26)-1)*100</f>
        <v>1.0986284633198728</v>
      </c>
    </row>
    <row r="27" spans="1:10" s="3" customFormat="1" ht="30" customHeight="1" x14ac:dyDescent="0.2">
      <c r="A27" s="15" t="s">
        <v>19</v>
      </c>
      <c r="B27" s="6">
        <f>AVERAGE(B29,B30,B31,B33,B34,B35,B37,B38,B39,B41,B42,B43)</f>
        <v>29099.945833333331</v>
      </c>
      <c r="C27" s="6">
        <f>AVERAGE(C29,C30,C31,C33,C34,C35,C37,C38,C39,C41,C42,C43)</f>
        <v>29395.604166666668</v>
      </c>
      <c r="D27" s="7">
        <f>((C27/B27)-1)*100</f>
        <v>1.0160099095259056</v>
      </c>
      <c r="E27" s="8">
        <f>SUM(E29,E30,E31,E33,E34,E35,E37,E38,E39,E41,E42,E43)</f>
        <v>344976.0969</v>
      </c>
      <c r="F27" s="8">
        <f>SUM(F29,F30,F31,F33,F34,F35,F37,F38,F39,F41,F42,F43)</f>
        <v>372979.01895</v>
      </c>
      <c r="G27" s="7">
        <f>((F27/E27)-1)*100</f>
        <v>8.1173514053981997</v>
      </c>
      <c r="H27" s="8">
        <f>SUM(H29,H30,H31,H33,H34,H35,H37,H38,H39,H41,H42,H43)</f>
        <v>1761817.1857499999</v>
      </c>
      <c r="I27" s="8">
        <f>SUM(I29,I30,I31,I33,I34,I35,I37,I38,I39,I41,I42,I43)</f>
        <v>1779533.2380499998</v>
      </c>
      <c r="J27" s="9">
        <f>((I27/H27)-1)*100</f>
        <v>1.0055556526120668</v>
      </c>
    </row>
    <row r="28" spans="1:10" s="3" customFormat="1" ht="30" customHeight="1" x14ac:dyDescent="0.2">
      <c r="A28" s="16" t="s">
        <v>7</v>
      </c>
      <c r="B28" s="6">
        <f>AVERAGE(B29,B30,B31)</f>
        <v>28247.95</v>
      </c>
      <c r="C28" s="6">
        <f>AVERAGE(C29,C30,C31)</f>
        <v>28918.55</v>
      </c>
      <c r="D28" s="7">
        <f>C28/B28*100-100</f>
        <v>2.3739775806739942</v>
      </c>
      <c r="E28" s="8">
        <f>SUM(E29,E30,E31)</f>
        <v>77070.487649999995</v>
      </c>
      <c r="F28" s="8">
        <f>SUM(F29,F30,F31)</f>
        <v>84953.174299999999</v>
      </c>
      <c r="G28" s="7">
        <f>F28/E28*100-100</f>
        <v>10.22789253105239</v>
      </c>
      <c r="H28" s="8">
        <f>SUM(H29,H30,H31)</f>
        <v>421050.28335000004</v>
      </c>
      <c r="I28" s="8">
        <f>SUM(I29,I30,I31)</f>
        <v>429957.04109999997</v>
      </c>
      <c r="J28" s="9">
        <f>I28/H28*100-100</f>
        <v>2.1153667631179616</v>
      </c>
    </row>
    <row r="29" spans="1:10" s="3" customFormat="1" x14ac:dyDescent="0.2">
      <c r="A29" s="17" t="s">
        <v>8</v>
      </c>
      <c r="B29" s="11">
        <v>28054.65</v>
      </c>
      <c r="C29" s="11">
        <v>29177.55</v>
      </c>
      <c r="D29" s="12">
        <v>4.0025450326416356</v>
      </c>
      <c r="E29" s="13">
        <v>26543.521250000002</v>
      </c>
      <c r="F29" s="13">
        <v>29192.156999999999</v>
      </c>
      <c r="G29" s="12">
        <v>9.9784641421680078</v>
      </c>
      <c r="H29" s="13">
        <v>142914.5405</v>
      </c>
      <c r="I29" s="13">
        <v>143414.0888</v>
      </c>
      <c r="J29" s="14">
        <v>0.34954336924171159</v>
      </c>
    </row>
    <row r="30" spans="1:10" s="3" customFormat="1" x14ac:dyDescent="0.2">
      <c r="A30" s="17" t="s">
        <v>9</v>
      </c>
      <c r="B30" s="11">
        <v>28179</v>
      </c>
      <c r="C30" s="11">
        <v>28886</v>
      </c>
      <c r="D30" s="12">
        <v>2.5089605734766929</v>
      </c>
      <c r="E30" s="13">
        <v>25247.08195</v>
      </c>
      <c r="F30" s="13">
        <v>26885.0576</v>
      </c>
      <c r="G30" s="12">
        <v>6.4877820464317004</v>
      </c>
      <c r="H30" s="13">
        <v>131941.20240000001</v>
      </c>
      <c r="I30" s="13">
        <v>139723.43794999999</v>
      </c>
      <c r="J30" s="14">
        <v>5.8982602920405025</v>
      </c>
    </row>
    <row r="31" spans="1:10" s="3" customFormat="1" x14ac:dyDescent="0.2">
      <c r="A31" s="17" t="s">
        <v>10</v>
      </c>
      <c r="B31" s="11">
        <v>28510.2</v>
      </c>
      <c r="C31" s="11">
        <v>28692.1</v>
      </c>
      <c r="D31" s="12">
        <v>0.63801727101178152</v>
      </c>
      <c r="E31" s="13">
        <v>25279.884450000001</v>
      </c>
      <c r="F31" s="13">
        <v>28875.959699999999</v>
      </c>
      <c r="G31" s="12">
        <v>14.225046230383365</v>
      </c>
      <c r="H31" s="13">
        <v>146194.54045</v>
      </c>
      <c r="I31" s="13">
        <v>146819.51435000001</v>
      </c>
      <c r="J31" s="14">
        <v>0.42749469171439181</v>
      </c>
    </row>
    <row r="32" spans="1:10" s="3" customFormat="1" ht="30" customHeight="1" x14ac:dyDescent="0.2">
      <c r="A32" s="16" t="s">
        <v>11</v>
      </c>
      <c r="B32" s="6">
        <f>AVERAGE(B33,B34,B35)</f>
        <v>28906.799999999999</v>
      </c>
      <c r="C32" s="6">
        <f>AVERAGE(C33,C34,C35)</f>
        <v>29444.5</v>
      </c>
      <c r="D32" s="7">
        <f>C32/B32*100-100</f>
        <v>1.8601159588747436</v>
      </c>
      <c r="E32" s="8">
        <f>SUM(E33,E34,E35)</f>
        <v>86762.971099999995</v>
      </c>
      <c r="F32" s="8">
        <f>SUM(F33,F34,F35)</f>
        <v>91852.098100000003</v>
      </c>
      <c r="G32" s="7">
        <f>F32/E32*100-100</f>
        <v>5.8655517849134782</v>
      </c>
      <c r="H32" s="8">
        <f>SUM(H33,H34,H35)</f>
        <v>419728.17634999997</v>
      </c>
      <c r="I32" s="8">
        <f>SUM(I33,I34,I35)</f>
        <v>418491.10239999997</v>
      </c>
      <c r="J32" s="9">
        <f>I32/H32*100-100</f>
        <v>-0.29473216707958727</v>
      </c>
    </row>
    <row r="33" spans="1:10" s="3" customFormat="1" x14ac:dyDescent="0.2">
      <c r="A33" s="17" t="s">
        <v>12</v>
      </c>
      <c r="B33" s="11">
        <v>28790.95</v>
      </c>
      <c r="C33" s="11">
        <v>29557.25</v>
      </c>
      <c r="D33" s="12">
        <v>2.6616002598038646</v>
      </c>
      <c r="E33" s="13">
        <v>34420.892449999999</v>
      </c>
      <c r="F33" s="13">
        <v>35290.142500000002</v>
      </c>
      <c r="G33" s="12">
        <v>2.5253559339365683</v>
      </c>
      <c r="H33" s="13">
        <v>138805.70504999999</v>
      </c>
      <c r="I33" s="13">
        <v>139925.5061</v>
      </c>
      <c r="J33" s="14">
        <v>0.8067399316163737</v>
      </c>
    </row>
    <row r="34" spans="1:10" s="3" customFormat="1" x14ac:dyDescent="0.2">
      <c r="A34" s="17" t="s">
        <v>13</v>
      </c>
      <c r="B34" s="11">
        <v>28968</v>
      </c>
      <c r="C34" s="11">
        <v>29722.95</v>
      </c>
      <c r="D34" s="12">
        <v>2.6061516155758024</v>
      </c>
      <c r="E34" s="13">
        <v>26466.152099999999</v>
      </c>
      <c r="F34" s="13">
        <v>28547.740450000001</v>
      </c>
      <c r="G34" s="12">
        <v>7.8650963016267283</v>
      </c>
      <c r="H34" s="13">
        <v>136886.03234999999</v>
      </c>
      <c r="I34" s="13">
        <v>136686.72719999999</v>
      </c>
      <c r="J34" s="14">
        <v>-0.14559933294757688</v>
      </c>
    </row>
    <row r="35" spans="1:10" s="3" customFormat="1" x14ac:dyDescent="0.2">
      <c r="A35" s="17" t="s">
        <v>14</v>
      </c>
      <c r="B35" s="11">
        <v>28961.45</v>
      </c>
      <c r="C35" s="11">
        <v>29053.3</v>
      </c>
      <c r="D35" s="12">
        <v>0.31714572302146138</v>
      </c>
      <c r="E35" s="13">
        <v>25875.92655</v>
      </c>
      <c r="F35" s="13">
        <v>28014.21515</v>
      </c>
      <c r="G35" s="12">
        <v>8.2636213851828177</v>
      </c>
      <c r="H35" s="13">
        <v>144036.43895000001</v>
      </c>
      <c r="I35" s="13">
        <v>141878.86910000001</v>
      </c>
      <c r="J35" s="14">
        <v>-1.4979333464006039</v>
      </c>
    </row>
    <row r="36" spans="1:10" s="3" customFormat="1" ht="30" customHeight="1" x14ac:dyDescent="0.2">
      <c r="A36" s="16" t="s">
        <v>15</v>
      </c>
      <c r="B36" s="6">
        <f>AVERAGE(B37,B38,B39)</f>
        <v>29382.95</v>
      </c>
      <c r="C36" s="6">
        <f>AVERAGE(C37,C38,C39)</f>
        <v>29705.200000000001</v>
      </c>
      <c r="D36" s="7">
        <f>C36/B36*100-100</f>
        <v>1.0967244609543911</v>
      </c>
      <c r="E36" s="8">
        <f>SUM(E37,E38,E39)</f>
        <v>87089.359450000004</v>
      </c>
      <c r="F36" s="8">
        <f>SUM(F37,F38,F39)</f>
        <v>96134.583299999998</v>
      </c>
      <c r="G36" s="7">
        <f>F36/E36*100-100</f>
        <v>10.386141208436683</v>
      </c>
      <c r="H36" s="8">
        <f>SUM(H37,H38,H39)</f>
        <v>453023.26554999995</v>
      </c>
      <c r="I36" s="8">
        <f>SUM(I37,I38,I39)</f>
        <v>430197.71364999999</v>
      </c>
      <c r="J36" s="9">
        <f>I36/H36*100-100</f>
        <v>-5.0384944076300826</v>
      </c>
    </row>
    <row r="37" spans="1:10" s="3" customFormat="1" x14ac:dyDescent="0.2">
      <c r="A37" s="17" t="s">
        <v>16</v>
      </c>
      <c r="B37" s="11">
        <v>29303.1</v>
      </c>
      <c r="C37" s="11">
        <v>29435.4</v>
      </c>
      <c r="D37" s="12">
        <v>0.45148806781536432</v>
      </c>
      <c r="E37" s="13">
        <v>26352.948850000001</v>
      </c>
      <c r="F37" s="13">
        <v>30738.55085</v>
      </c>
      <c r="G37" s="12">
        <v>16.641788457764939</v>
      </c>
      <c r="H37" s="13">
        <v>147622.71174999999</v>
      </c>
      <c r="I37" s="13">
        <v>137622.30470000001</v>
      </c>
      <c r="J37" s="14">
        <v>-6.774301143401118</v>
      </c>
    </row>
    <row r="38" spans="1:10" s="3" customFormat="1" x14ac:dyDescent="0.2">
      <c r="A38" s="17" t="s">
        <v>17</v>
      </c>
      <c r="B38" s="11">
        <v>29299.85</v>
      </c>
      <c r="C38" s="11">
        <v>29717</v>
      </c>
      <c r="D38" s="12">
        <v>1.4237274252257404</v>
      </c>
      <c r="E38" s="13">
        <v>34120.560550000002</v>
      </c>
      <c r="F38" s="13">
        <v>36238.236649999999</v>
      </c>
      <c r="G38" s="12">
        <v>6.2064516697982519</v>
      </c>
      <c r="H38" s="13">
        <v>152045.7525</v>
      </c>
      <c r="I38" s="13">
        <v>150510.78330000001</v>
      </c>
      <c r="J38" s="14">
        <v>-1.0095442817450562</v>
      </c>
    </row>
    <row r="39" spans="1:10" s="3" customFormat="1" x14ac:dyDescent="0.2">
      <c r="A39" s="17" t="s">
        <v>18</v>
      </c>
      <c r="B39" s="11">
        <v>29545.9</v>
      </c>
      <c r="C39" s="11">
        <v>29963.200000000001</v>
      </c>
      <c r="D39" s="12">
        <v>1.4123787056748993</v>
      </c>
      <c r="E39" s="13">
        <v>26615.850050000001</v>
      </c>
      <c r="F39" s="13">
        <v>29157.7958</v>
      </c>
      <c r="G39" s="12">
        <v>9.5504962089309586</v>
      </c>
      <c r="H39" s="13">
        <v>153354.80129999999</v>
      </c>
      <c r="I39" s="13">
        <v>142064.62565</v>
      </c>
      <c r="J39" s="14">
        <v>-7.3621272723725202</v>
      </c>
    </row>
    <row r="40" spans="1:10" s="3" customFormat="1" ht="30" customHeight="1" x14ac:dyDescent="0.2">
      <c r="A40" s="16" t="s">
        <v>30</v>
      </c>
      <c r="B40" s="6">
        <f>AVERAGE(B41,B42,B43)</f>
        <v>29862.083333333332</v>
      </c>
      <c r="C40" s="6">
        <f>AVERAGE(C41,C42,C43)</f>
        <v>29514.166666666668</v>
      </c>
      <c r="D40" s="7">
        <f>C40/B40*100-100</f>
        <v>-1.1650783462863927</v>
      </c>
      <c r="E40" s="8">
        <f>SUM(E41,E42,E43)</f>
        <v>94053.278699999995</v>
      </c>
      <c r="F40" s="8">
        <f>SUM(F41,F42,F43)</f>
        <v>100039.16325</v>
      </c>
      <c r="G40" s="7">
        <f>F40/E40*100-100</f>
        <v>6.3643550046703439</v>
      </c>
      <c r="H40" s="8">
        <f>SUM(H41,H42,H43)</f>
        <v>468015.46049999999</v>
      </c>
      <c r="I40" s="8">
        <f>SUM(I41,I42,I43)</f>
        <v>500887.38089999999</v>
      </c>
      <c r="J40" s="9">
        <f>I40/H40*100-100</f>
        <v>7.0236825862294268</v>
      </c>
    </row>
    <row r="41" spans="1:10" s="3" customFormat="1" x14ac:dyDescent="0.2">
      <c r="A41" s="17" t="s">
        <v>31</v>
      </c>
      <c r="B41" s="11">
        <v>29832.45</v>
      </c>
      <c r="C41" s="11">
        <v>29447.05</v>
      </c>
      <c r="D41" s="12">
        <v>-1.2918818266686172</v>
      </c>
      <c r="E41" s="13">
        <v>27450.048999999999</v>
      </c>
      <c r="F41" s="13">
        <v>27842.728999999999</v>
      </c>
      <c r="G41" s="12">
        <v>1.4305256795716481</v>
      </c>
      <c r="H41" s="13">
        <v>139258.8094</v>
      </c>
      <c r="I41" s="13">
        <v>146709.99479999999</v>
      </c>
      <c r="J41" s="14">
        <v>5.3506025450767547</v>
      </c>
    </row>
    <row r="42" spans="1:10" s="3" customFormat="1" x14ac:dyDescent="0.2">
      <c r="A42" s="17" t="s">
        <v>32</v>
      </c>
      <c r="B42" s="11">
        <v>29986.1</v>
      </c>
      <c r="C42" s="11">
        <v>29834.15</v>
      </c>
      <c r="D42" s="12">
        <v>-0.50673478711802389</v>
      </c>
      <c r="E42" s="13">
        <v>28328.9349</v>
      </c>
      <c r="F42" s="13">
        <v>31481.1469</v>
      </c>
      <c r="G42" s="12">
        <v>11.12718148821048</v>
      </c>
      <c r="H42" s="13">
        <v>131408.94649999999</v>
      </c>
      <c r="I42" s="13">
        <v>155403.7801</v>
      </c>
      <c r="J42" s="14">
        <v>18.259665143879687</v>
      </c>
    </row>
    <row r="43" spans="1:10" s="3" customFormat="1" x14ac:dyDescent="0.2">
      <c r="A43" s="17" t="s">
        <v>33</v>
      </c>
      <c r="B43" s="11">
        <v>29767.7</v>
      </c>
      <c r="C43" s="11">
        <v>29261.3</v>
      </c>
      <c r="D43" s="12">
        <v>-1.7011727476425875</v>
      </c>
      <c r="E43" s="13">
        <v>38274.294800000003</v>
      </c>
      <c r="F43" s="13">
        <v>40715.287349999999</v>
      </c>
      <c r="G43" s="12">
        <v>6.377629066074908</v>
      </c>
      <c r="H43" s="13">
        <v>197347.7046</v>
      </c>
      <c r="I43" s="13">
        <v>198773.606</v>
      </c>
      <c r="J43" s="14">
        <v>0.72253254877736595</v>
      </c>
    </row>
    <row r="44" spans="1:10" s="3" customFormat="1" ht="30" customHeight="1" x14ac:dyDescent="0.2">
      <c r="A44" s="15" t="s">
        <v>28</v>
      </c>
      <c r="B44" s="6">
        <f>AVERAGE(B46,B47,B48,B50,B51,B52,B54,B55,B56,B58,B59,B60)</f>
        <v>8414.3015916666664</v>
      </c>
      <c r="C44" s="6">
        <f>AVERAGE(C46,C47,C48,C50,C51,C52,C54,C55,C56,C58,C59,C60)</f>
        <v>8915.1368833333327</v>
      </c>
      <c r="D44" s="7">
        <f t="shared" si="3"/>
        <v>5.9521908765747478</v>
      </c>
      <c r="E44" s="8">
        <f>SUM(E46,E47,E48,E50,E51,E52,E54,E55,E56,E58,E59,E60)</f>
        <v>98270.086297500005</v>
      </c>
      <c r="F44" s="8">
        <f>SUM(F46,F47,F48,F50,F51,F52,F54,F55,F56,F58,F59,F60)</f>
        <v>108751.81928500001</v>
      </c>
      <c r="G44" s="7">
        <f t="shared" si="0"/>
        <v>10.66624990616971</v>
      </c>
      <c r="H44" s="8">
        <f>SUM(H46,H47,H48,H50,H51,H52,H54,H55,H56,H58,H59,H60)</f>
        <v>422998.02842709998</v>
      </c>
      <c r="I44" s="8">
        <f>SUM(I46,I47,I48,I50,I51,I52,I54,I55,I56,I58,I59,I60)</f>
        <v>448866.91036740004</v>
      </c>
      <c r="J44" s="9">
        <f t="shared" si="1"/>
        <v>6.1156034311772967</v>
      </c>
    </row>
    <row r="45" spans="1:10" s="3" customFormat="1" ht="30" customHeight="1" x14ac:dyDescent="0.2">
      <c r="A45" s="16" t="s">
        <v>7</v>
      </c>
      <c r="B45" s="6">
        <f>AVERAGE(B46,B47,B48)</f>
        <v>8335.5292333333327</v>
      </c>
      <c r="C45" s="6">
        <f>AVERAGE(C46,C47,C48)</f>
        <v>8859.6524999999983</v>
      </c>
      <c r="D45" s="7">
        <f>C45/B45*100-100</f>
        <v>6.2878223085191252</v>
      </c>
      <c r="E45" s="8">
        <f>SUM(E46,E47,E48)</f>
        <v>23496.312447100001</v>
      </c>
      <c r="F45" s="8">
        <f>SUM(F46,F47,F48)</f>
        <v>25270.574595899998</v>
      </c>
      <c r="G45" s="7">
        <f>F45/E45*100-100</f>
        <v>7.5512366155097794</v>
      </c>
      <c r="H45" s="8">
        <f>SUM(H46,H47,H48)</f>
        <v>119748.59819220001</v>
      </c>
      <c r="I45" s="8">
        <f>SUM(I46,I47,I48)</f>
        <v>129961.4975252</v>
      </c>
      <c r="J45" s="9">
        <f>I45/H45*100-100</f>
        <v>8.5286170253183116</v>
      </c>
    </row>
    <row r="46" spans="1:10" s="3" customFormat="1" x14ac:dyDescent="0.2">
      <c r="A46" s="17" t="s">
        <v>8</v>
      </c>
      <c r="B46" s="11">
        <v>8335.7834999999995</v>
      </c>
      <c r="C46" s="11">
        <v>8790.1065999999992</v>
      </c>
      <c r="D46" s="12">
        <v>5.4502747102296967</v>
      </c>
      <c r="E46" s="13">
        <v>7737.2119579999999</v>
      </c>
      <c r="F46" s="13">
        <v>8478.8950399999994</v>
      </c>
      <c r="G46" s="12">
        <v>9.5859217251134776</v>
      </c>
      <c r="H46" s="13">
        <v>42773.805466700003</v>
      </c>
      <c r="I46" s="13">
        <v>45106.011513600002</v>
      </c>
      <c r="J46" s="14">
        <v>5.4524165466541374</v>
      </c>
    </row>
    <row r="47" spans="1:10" s="3" customFormat="1" x14ac:dyDescent="0.2">
      <c r="A47" s="17" t="s">
        <v>9</v>
      </c>
      <c r="B47" s="11">
        <v>8384.1170000000002</v>
      </c>
      <c r="C47" s="11">
        <v>8863.0203000000001</v>
      </c>
      <c r="D47" s="12">
        <v>5.7120302591197047</v>
      </c>
      <c r="E47" s="13">
        <v>7565.0095330000004</v>
      </c>
      <c r="F47" s="13">
        <v>8254.0231877000006</v>
      </c>
      <c r="G47" s="12">
        <v>9.1079020018995713</v>
      </c>
      <c r="H47" s="13">
        <v>39205.620622299997</v>
      </c>
      <c r="I47" s="13">
        <v>42568.662230299997</v>
      </c>
      <c r="J47" s="14">
        <v>8.577957840277417</v>
      </c>
    </row>
    <row r="48" spans="1:10" s="3" customFormat="1" x14ac:dyDescent="0.2">
      <c r="A48" s="17" t="s">
        <v>10</v>
      </c>
      <c r="B48" s="11">
        <v>8286.6872000000003</v>
      </c>
      <c r="C48" s="11">
        <v>8925.8305999999993</v>
      </c>
      <c r="D48" s="12">
        <v>7.7128940018394765</v>
      </c>
      <c r="E48" s="13">
        <v>8194.0909561000008</v>
      </c>
      <c r="F48" s="13">
        <v>8537.6563681999996</v>
      </c>
      <c r="G48" s="12">
        <v>4.1928435251775698</v>
      </c>
      <c r="H48" s="13">
        <v>37769.172103199999</v>
      </c>
      <c r="I48" s="13">
        <v>42286.823781300001</v>
      </c>
      <c r="J48" s="14">
        <v>11.961214468127679</v>
      </c>
    </row>
    <row r="49" spans="1:10" s="3" customFormat="1" ht="30" customHeight="1" x14ac:dyDescent="0.2">
      <c r="A49" s="16" t="s">
        <v>11</v>
      </c>
      <c r="B49" s="6">
        <f>AVERAGE(B50,B51,B52)</f>
        <v>8295.4619000000002</v>
      </c>
      <c r="C49" s="6">
        <f>AVERAGE(C50,C51,C52)</f>
        <v>8838.7083999999995</v>
      </c>
      <c r="D49" s="7">
        <f>C49/B49*100-100</f>
        <v>6.548719125573939</v>
      </c>
      <c r="E49" s="8">
        <f>SUM(E50,E51,E52)</f>
        <v>24407.371754400003</v>
      </c>
      <c r="F49" s="8">
        <f>SUM(F50,F51,F52)</f>
        <v>27494.670957900002</v>
      </c>
      <c r="G49" s="7">
        <f>F49/E49*100-100</f>
        <v>12.649044045241936</v>
      </c>
      <c r="H49" s="8">
        <f>SUM(H50,H51,H52)</f>
        <v>96887.646986199994</v>
      </c>
      <c r="I49" s="8">
        <f>SUM(I50,I51,I52)</f>
        <v>104705.37444419999</v>
      </c>
      <c r="J49" s="9">
        <f>I49/H49*100-100</f>
        <v>8.0688588289418419</v>
      </c>
    </row>
    <row r="50" spans="1:10" s="3" customFormat="1" x14ac:dyDescent="0.2">
      <c r="A50" s="17" t="s">
        <v>12</v>
      </c>
      <c r="B50" s="11">
        <v>8456.6005999999998</v>
      </c>
      <c r="C50" s="11">
        <v>8831.9105</v>
      </c>
      <c r="D50" s="12">
        <v>4.4380705410162147</v>
      </c>
      <c r="E50" s="13">
        <v>9676.4585365999992</v>
      </c>
      <c r="F50" s="13">
        <v>10877.424775400001</v>
      </c>
      <c r="G50" s="12">
        <v>12.411216709682549</v>
      </c>
      <c r="H50" s="13">
        <v>36600.019036899997</v>
      </c>
      <c r="I50" s="13">
        <v>37249.939179300003</v>
      </c>
      <c r="J50" s="14">
        <v>1.7757371703680302</v>
      </c>
    </row>
    <row r="51" spans="1:10" s="3" customFormat="1" x14ac:dyDescent="0.2">
      <c r="A51" s="17" t="s">
        <v>13</v>
      </c>
      <c r="B51" s="11">
        <v>8261.9375</v>
      </c>
      <c r="C51" s="11">
        <v>8901.6440999999995</v>
      </c>
      <c r="D51" s="12">
        <v>7.7428157741449732</v>
      </c>
      <c r="E51" s="13">
        <v>7477.2996229</v>
      </c>
      <c r="F51" s="13">
        <v>8641.3031900999995</v>
      </c>
      <c r="G51" s="12">
        <v>15.567164964676806</v>
      </c>
      <c r="H51" s="13">
        <v>27888.1517781</v>
      </c>
      <c r="I51" s="13">
        <v>32220.968696799999</v>
      </c>
      <c r="J51" s="14">
        <v>15.536407551046372</v>
      </c>
    </row>
    <row r="52" spans="1:10" s="3" customFormat="1" x14ac:dyDescent="0.2">
      <c r="A52" s="17" t="s">
        <v>14</v>
      </c>
      <c r="B52" s="11">
        <v>8167.8476000000001</v>
      </c>
      <c r="C52" s="11">
        <v>8782.5705999999991</v>
      </c>
      <c r="D52" s="12">
        <v>7.5261320987428659</v>
      </c>
      <c r="E52" s="13">
        <v>7253.6135949</v>
      </c>
      <c r="F52" s="13">
        <v>7975.9429923999996</v>
      </c>
      <c r="G52" s="12">
        <v>9.9582006685311697</v>
      </c>
      <c r="H52" s="13">
        <v>32399.4761712</v>
      </c>
      <c r="I52" s="13">
        <v>35234.466568099997</v>
      </c>
      <c r="J52" s="14">
        <v>8.7501118287215629</v>
      </c>
    </row>
    <row r="53" spans="1:10" s="3" customFormat="1" ht="30" customHeight="1" x14ac:dyDescent="0.2">
      <c r="A53" s="16" t="s">
        <v>15</v>
      </c>
      <c r="B53" s="6">
        <f>AVERAGE(B54,B55,B56)</f>
        <v>8505.194300000001</v>
      </c>
      <c r="C53" s="6">
        <f>AVERAGE(C54,C55,C56)</f>
        <v>8895.8806333333323</v>
      </c>
      <c r="D53" s="7">
        <f>C53/B53*100-100</f>
        <v>4.5935027414168701</v>
      </c>
      <c r="E53" s="8">
        <f>SUM(E54,E55,E56)</f>
        <v>24911.784897499998</v>
      </c>
      <c r="F53" s="8">
        <f>SUM(F54,F55,F56)</f>
        <v>27077.5314005</v>
      </c>
      <c r="G53" s="7">
        <f>F53/E53*100-100</f>
        <v>8.6936625051597218</v>
      </c>
      <c r="H53" s="8">
        <f>SUM(H54,H55,H56)</f>
        <v>104426.18807249999</v>
      </c>
      <c r="I53" s="8">
        <f>SUM(I54,I55,I56)</f>
        <v>102674.4188479</v>
      </c>
      <c r="J53" s="9">
        <f>I53/H53*100-100</f>
        <v>-1.6775190753719755</v>
      </c>
    </row>
    <row r="54" spans="1:10" s="3" customFormat="1" x14ac:dyDescent="0.2">
      <c r="A54" s="17" t="s">
        <v>16</v>
      </c>
      <c r="B54" s="11">
        <v>8511.8909000000003</v>
      </c>
      <c r="C54" s="11">
        <v>8890.5010000000002</v>
      </c>
      <c r="D54" s="12">
        <v>4.4480140129615542</v>
      </c>
      <c r="E54" s="13">
        <v>7500.1474249000003</v>
      </c>
      <c r="F54" s="13">
        <v>8491.4901745000006</v>
      </c>
      <c r="G54" s="12">
        <v>13.217643513363587</v>
      </c>
      <c r="H54" s="13">
        <v>36809.285314799999</v>
      </c>
      <c r="I54" s="13">
        <v>35315.880005599996</v>
      </c>
      <c r="J54" s="14">
        <v>-4.0571429095352389</v>
      </c>
    </row>
    <row r="55" spans="1:10" s="3" customFormat="1" x14ac:dyDescent="0.2">
      <c r="A55" s="17" t="s">
        <v>17</v>
      </c>
      <c r="B55" s="11">
        <v>8551.9742999999999</v>
      </c>
      <c r="C55" s="11">
        <v>8944.2338</v>
      </c>
      <c r="D55" s="12">
        <v>4.5867712675422778</v>
      </c>
      <c r="E55" s="13">
        <v>10024.1990004</v>
      </c>
      <c r="F55" s="13">
        <v>10569.563160899999</v>
      </c>
      <c r="G55" s="12">
        <v>5.4404761964346182</v>
      </c>
      <c r="H55" s="13">
        <v>33831.978212100003</v>
      </c>
      <c r="I55" s="13">
        <v>35067.584033300001</v>
      </c>
      <c r="J55" s="14">
        <v>3.6521831902755375</v>
      </c>
    </row>
    <row r="56" spans="1:10" s="3" customFormat="1" x14ac:dyDescent="0.2">
      <c r="A56" s="17" t="s">
        <v>18</v>
      </c>
      <c r="B56" s="11">
        <v>8451.7176999999992</v>
      </c>
      <c r="C56" s="11">
        <v>8852.9071000000004</v>
      </c>
      <c r="D56" s="12">
        <v>4.746838621928906</v>
      </c>
      <c r="E56" s="13">
        <v>7387.4384722000004</v>
      </c>
      <c r="F56" s="13">
        <v>8016.4780651000001</v>
      </c>
      <c r="G56" s="12">
        <v>8.5149892654560411</v>
      </c>
      <c r="H56" s="13">
        <v>33784.924545599999</v>
      </c>
      <c r="I56" s="13">
        <v>32290.954808999999</v>
      </c>
      <c r="J56" s="14">
        <v>-4.4220011046156582</v>
      </c>
    </row>
    <row r="57" spans="1:10" s="3" customFormat="1" ht="30" customHeight="1" x14ac:dyDescent="0.2">
      <c r="A57" s="16" t="s">
        <v>30</v>
      </c>
      <c r="B57" s="6">
        <f>AVERAGE(B58,B59,B60)</f>
        <v>8521.0209333333332</v>
      </c>
      <c r="C57" s="6">
        <f>AVERAGE(C58,C59,C60)</f>
        <v>9066.3060000000005</v>
      </c>
      <c r="D57" s="7">
        <f>C57/B57*100-100</f>
        <v>6.3992926543997726</v>
      </c>
      <c r="E57" s="8">
        <f>SUM(E58,E59,E60)</f>
        <v>25454.6171985</v>
      </c>
      <c r="F57" s="8">
        <f>SUM(F58,F59,F60)</f>
        <v>28909.042330700002</v>
      </c>
      <c r="G57" s="7">
        <f>F57/E57*100-100</f>
        <v>13.570917626699043</v>
      </c>
      <c r="H57" s="8">
        <f>SUM(H58,H59,H60)</f>
        <v>101935.5951762</v>
      </c>
      <c r="I57" s="8">
        <f>SUM(I58,I59,I60)</f>
        <v>111525.6195501</v>
      </c>
      <c r="J57" s="9">
        <f>I57/H57*100-100</f>
        <v>9.4079250308228808</v>
      </c>
    </row>
    <row r="58" spans="1:10" s="3" customFormat="1" x14ac:dyDescent="0.2">
      <c r="A58" s="17" t="s">
        <v>31</v>
      </c>
      <c r="B58" s="11">
        <v>8566.1543999999994</v>
      </c>
      <c r="C58" s="11">
        <v>8965.5038000000004</v>
      </c>
      <c r="D58" s="12">
        <v>4.6619449212823127</v>
      </c>
      <c r="E58" s="13">
        <v>7537.8884466</v>
      </c>
      <c r="F58" s="13">
        <v>8400.8271495000008</v>
      </c>
      <c r="G58" s="12">
        <v>11.448016364440017</v>
      </c>
      <c r="H58" s="13">
        <v>30429.880341799999</v>
      </c>
      <c r="I58" s="13">
        <v>32882.859045099998</v>
      </c>
      <c r="J58" s="14">
        <v>8.0610856031874114</v>
      </c>
    </row>
    <row r="59" spans="1:10" s="3" customFormat="1" x14ac:dyDescent="0.2">
      <c r="A59" s="17" t="s">
        <v>32</v>
      </c>
      <c r="B59" s="11">
        <v>8389.5007999999998</v>
      </c>
      <c r="C59" s="11">
        <v>9016.5805</v>
      </c>
      <c r="D59" s="12">
        <v>7.4745770332365957</v>
      </c>
      <c r="E59" s="13">
        <v>7497.8694966000003</v>
      </c>
      <c r="F59" s="13">
        <v>9045.9117545000008</v>
      </c>
      <c r="G59" s="12">
        <v>20.646428410123431</v>
      </c>
      <c r="H59" s="13">
        <v>28292.168034300001</v>
      </c>
      <c r="I59" s="13">
        <v>34212.240725299998</v>
      </c>
      <c r="J59" s="14">
        <v>20.924775661670036</v>
      </c>
    </row>
    <row r="60" spans="1:10" s="3" customFormat="1" x14ac:dyDescent="0.2">
      <c r="A60" s="18" t="s">
        <v>33</v>
      </c>
      <c r="B60" s="19">
        <v>8607.4076000000005</v>
      </c>
      <c r="C60" s="19">
        <v>9216.8336999999992</v>
      </c>
      <c r="D60" s="20">
        <v>7.080251433660445</v>
      </c>
      <c r="E60" s="21">
        <v>10418.8592553</v>
      </c>
      <c r="F60" s="21">
        <v>11462.3034267</v>
      </c>
      <c r="G60" s="20">
        <v>10.014956012283282</v>
      </c>
      <c r="H60" s="21">
        <v>43213.546800099997</v>
      </c>
      <c r="I60" s="21">
        <v>44430.5197797</v>
      </c>
      <c r="J60" s="22">
        <v>2.8161839740430405</v>
      </c>
    </row>
    <row r="61" spans="1:10" ht="16.5" customHeight="1" x14ac:dyDescent="0.2">
      <c r="A61" s="31" t="s">
        <v>20</v>
      </c>
      <c r="B61" s="23"/>
      <c r="C61" s="23"/>
      <c r="D61" s="24"/>
      <c r="E61" s="23"/>
      <c r="F61" s="23"/>
      <c r="G61" s="24"/>
      <c r="H61" s="23"/>
      <c r="I61" s="23"/>
      <c r="J61" s="24"/>
    </row>
    <row r="62" spans="1:10" ht="13.15" customHeight="1" x14ac:dyDescent="0.2">
      <c r="A62" s="31" t="s">
        <v>34</v>
      </c>
      <c r="B62" s="23"/>
      <c r="C62" s="23"/>
      <c r="D62" s="24"/>
      <c r="E62" s="23"/>
      <c r="F62" s="23"/>
      <c r="G62" s="24"/>
      <c r="H62" s="23"/>
      <c r="I62" s="23"/>
      <c r="J62" s="24"/>
    </row>
    <row r="63" spans="1:10" ht="13.15" customHeight="1" x14ac:dyDescent="0.2">
      <c r="A63" s="31" t="s">
        <v>21</v>
      </c>
      <c r="B63" s="23"/>
      <c r="C63" s="23"/>
      <c r="D63" s="24"/>
      <c r="E63" s="23"/>
      <c r="F63" s="23"/>
      <c r="G63" s="24"/>
      <c r="H63" s="23"/>
      <c r="I63" s="23"/>
      <c r="J63" s="24"/>
    </row>
    <row r="64" spans="1:10" x14ac:dyDescent="0.2">
      <c r="A64" s="25"/>
      <c r="B64" s="26"/>
      <c r="C64" s="26"/>
      <c r="D64" s="27"/>
      <c r="E64" s="26"/>
      <c r="F64" s="26"/>
      <c r="G64" s="27"/>
      <c r="H64" s="26"/>
      <c r="I64" s="26"/>
      <c r="J64" s="27"/>
    </row>
  </sheetData>
  <mergeCells count="11">
    <mergeCell ref="A7:J7"/>
    <mergeCell ref="A8:A9"/>
    <mergeCell ref="B8:D8"/>
    <mergeCell ref="E8:G8"/>
    <mergeCell ref="H8:J8"/>
    <mergeCell ref="A6:J6"/>
    <mergeCell ref="A1:J1"/>
    <mergeCell ref="A2:J2"/>
    <mergeCell ref="A3:J3"/>
    <mergeCell ref="A4:J4"/>
    <mergeCell ref="A5:J5"/>
  </mergeCells>
  <printOptions horizontalCentered="1" verticalCentered="1"/>
  <pageMargins left="0" right="0" top="0" bottom="0" header="0" footer="0"/>
  <pageSetup scale="65" orientation="portrait" horizontalDpi="200" verticalDpi="200" r:id="rId1"/>
  <headerFooter alignWithMargins="0"/>
  <ignoredErrors>
    <ignoredError sqref="B15:J28 G10:G14 J11 D12:D14 B32:J32 B36:J36 B40:J40 B44:J45 B49:J49 B53:J53 B57:J57 B61:J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11</vt:lpstr>
      <vt:lpstr>'Cuadro 11'!Área_de_impresión</vt:lpstr>
      <vt:lpstr>'Cuadro 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DIAZ DE GONZALEZ</dc:creator>
  <cp:lastModifiedBy>AMBAR DIAZ DE GONZALEZ</cp:lastModifiedBy>
  <cp:lastPrinted>2025-04-04T20:23:39Z</cp:lastPrinted>
  <dcterms:created xsi:type="dcterms:W3CDTF">2024-12-19T15:42:41Z</dcterms:created>
  <dcterms:modified xsi:type="dcterms:W3CDTF">2025-04-22T15:33:45Z</dcterms:modified>
</cp:coreProperties>
</file>